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4890" windowWidth="28830" windowHeight="51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1" i="1" l="1"/>
  <c r="I11" i="1" l="1"/>
  <c r="I7" i="1"/>
  <c r="I6" i="1"/>
  <c r="J11" i="1"/>
  <c r="J10" i="1"/>
  <c r="J9" i="1"/>
  <c r="J8" i="1"/>
  <c r="J7" i="1"/>
  <c r="J6" i="1"/>
  <c r="J5" i="1"/>
  <c r="H11" i="1"/>
  <c r="H6" i="1"/>
  <c r="H7" i="1"/>
  <c r="H8" i="1"/>
  <c r="H9" i="1"/>
  <c r="H10" i="1"/>
  <c r="H5" i="1"/>
  <c r="D11" i="1" l="1"/>
  <c r="E6" i="1" l="1"/>
  <c r="D6" i="1"/>
  <c r="E11" i="1" l="1"/>
  <c r="F7" i="1" l="1"/>
  <c r="F6" i="1"/>
  <c r="F8" i="1"/>
  <c r="F9" i="1"/>
  <c r="F10" i="1"/>
  <c r="F5" i="1"/>
  <c r="F11" i="1" s="1"/>
</calcChain>
</file>

<file path=xl/sharedStrings.xml><?xml version="1.0" encoding="utf-8"?>
<sst xmlns="http://schemas.openxmlformats.org/spreadsheetml/2006/main" count="19" uniqueCount="18">
  <si>
    <t>Total Contratos</t>
  </si>
  <si>
    <t>PYMES</t>
  </si>
  <si>
    <t>Periodo</t>
  </si>
  <si>
    <t>Clasific. Procedimiento</t>
  </si>
  <si>
    <t>Nº</t>
  </si>
  <si>
    <t>Imp. Adjudicado (IVA INCL)</t>
  </si>
  <si>
    <t>% s/ Total Importe Adjudicado (IVA INCL)</t>
  </si>
  <si>
    <t>%  s/ Total Obras y procedimiento</t>
  </si>
  <si>
    <t>Imp. Adjudicado (IVA INCL) Pymes y Micro.</t>
  </si>
  <si>
    <t>% Importe Adjudicado (IVA INCL) Pymes y Micro s/ Imp Adj (IVA INCL) Total Obras</t>
  </si>
  <si>
    <t>Abierto</t>
  </si>
  <si>
    <t>Negociado sin publicidad</t>
  </si>
  <si>
    <t>Menor</t>
  </si>
  <si>
    <t>Total sobre Tipo de Contrato</t>
  </si>
  <si>
    <t>Abierto Armonizado</t>
  </si>
  <si>
    <t>Simplificado</t>
  </si>
  <si>
    <t>Súper Simplificado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</si>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</sst>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0;[Red]&quot;(&quot;#,##0.00&quot;)&quot;"/>
    <numFmt numFmtId="166" formatCode="#,##0;[Red]&quot;(&quot;#,##0&quot;)&quot;"/>
    <numFmt numFmtId="167" formatCode="&quot; &quot;#,##0.00&quot; &quot;;&quot;-&quot;#,##0.00&quot; &quot;;&quot;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C5D9F1"/>
        <bgColor rgb="FFC5D9F1"/>
      </patternFill>
    </fill>
    <fill>
      <patternFill patternType="solid">
        <fgColor rgb="FFDAEEF3"/>
        <bgColor rgb="FFDAEEF3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NumberFormat="0" applyBorder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5" fontId="6" fillId="0" borderId="4" xfId="3" applyNumberFormat="1" applyFont="1" applyFill="1" applyBorder="1" applyAlignment="1" applyProtection="1">
      <alignment horizontal="left" wrapText="1"/>
    </xf>
    <xf numFmtId="165" fontId="7" fillId="0" borderId="7" xfId="3" applyNumberFormat="1" applyFont="1" applyFill="1" applyBorder="1" applyAlignment="1" applyProtection="1">
      <alignment horizontal="left" wrapText="1"/>
    </xf>
    <xf numFmtId="166" fontId="7" fillId="0" borderId="6" xfId="3" applyNumberFormat="1" applyFont="1" applyFill="1" applyBorder="1" applyAlignment="1" applyProtection="1">
      <alignment horizontal="center" vertical="center" wrapText="1"/>
    </xf>
    <xf numFmtId="165" fontId="7" fillId="0" borderId="8" xfId="3" applyNumberFormat="1" applyFont="1" applyFill="1" applyBorder="1" applyAlignment="1" applyProtection="1">
      <alignment horizontal="center" vertical="center" wrapText="1"/>
    </xf>
    <xf numFmtId="166" fontId="7" fillId="0" borderId="8" xfId="3" applyNumberFormat="1" applyFont="1" applyFill="1" applyBorder="1" applyAlignment="1" applyProtection="1">
      <alignment horizontal="center" vertical="center" wrapText="1"/>
    </xf>
    <xf numFmtId="9" fontId="7" fillId="0" borderId="8" xfId="1" applyFont="1" applyFill="1" applyBorder="1" applyAlignment="1" applyProtection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">
    <cellStyle name="Millares 2" xfId="2"/>
    <cellStyle name="Normal" xfId="0" builtinId="0" customBuiltin="1"/>
    <cellStyle name="Normal 2" xfId="3"/>
    <cellStyle name="Porcentaje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topLeftCell="A4" zoomScale="90" zoomScaleNormal="90" workbookViewId="0">
      <selection activeCell="K13" sqref="K13"/>
    </sheetView>
  </sheetViews>
  <sheetFormatPr baseColWidth="10" defaultColWidth="14.85546875" defaultRowHeight="15" x14ac:dyDescent="0.25"/>
  <cols>
    <col min="1" max="1" width="14.85546875" style="1" customWidth="1"/>
    <col min="2" max="4" width="14.85546875" style="1"/>
    <col min="5" max="5" width="15.7109375" style="1" customWidth="1"/>
    <col min="6" max="16384" width="14.85546875" style="1"/>
  </cols>
  <sheetData>
    <row r="1" spans="2:10" ht="15.75" thickBot="1" x14ac:dyDescent="0.3"/>
    <row r="2" spans="2:10" ht="21.75" thickBot="1" x14ac:dyDescent="0.3">
      <c r="B2" s="22"/>
      <c r="C2" s="22"/>
      <c r="D2" s="23" t="s">
        <v>17</v>
      </c>
      <c r="E2" s="23"/>
      <c r="F2" s="23"/>
      <c r="G2" s="23"/>
      <c r="H2" s="23"/>
      <c r="I2" s="23"/>
      <c r="J2" s="23"/>
    </row>
    <row r="3" spans="2:10" ht="15.75" x14ac:dyDescent="0.25">
      <c r="B3" s="22"/>
      <c r="C3" s="22"/>
      <c r="D3" s="24" t="s">
        <v>0</v>
      </c>
      <c r="E3" s="24"/>
      <c r="F3" s="24"/>
      <c r="G3" s="25" t="s">
        <v>1</v>
      </c>
      <c r="H3" s="25"/>
      <c r="I3" s="25"/>
      <c r="J3" s="25"/>
    </row>
    <row r="4" spans="2:10" ht="76.5" x14ac:dyDescent="0.25">
      <c r="B4" s="2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5" t="s">
        <v>4</v>
      </c>
      <c r="H4" s="5" t="s">
        <v>7</v>
      </c>
      <c r="I4" s="5" t="s">
        <v>8</v>
      </c>
      <c r="J4" s="6" t="s">
        <v>9</v>
      </c>
    </row>
    <row r="5" spans="2:10" ht="15.75" thickBot="1" x14ac:dyDescent="0.3">
      <c r="B5" s="26">
        <v>2024</v>
      </c>
      <c r="C5" s="7" t="s">
        <v>10</v>
      </c>
      <c r="D5" s="8">
        <v>13</v>
      </c>
      <c r="E5" s="9">
        <v>1308107.1399999999</v>
      </c>
      <c r="F5" s="10">
        <f>E5/E11</f>
        <v>9.0682640969891579E-2</v>
      </c>
      <c r="G5" s="11">
        <v>7</v>
      </c>
      <c r="H5" s="12">
        <f>G5/D5</f>
        <v>0.53846153846153844</v>
      </c>
      <c r="I5" s="9">
        <v>604700.64</v>
      </c>
      <c r="J5" s="13">
        <f>I5/E11</f>
        <v>4.191999978792537E-2</v>
      </c>
    </row>
    <row r="6" spans="2:10" ht="26.25" thickBot="1" x14ac:dyDescent="0.3">
      <c r="B6" s="26"/>
      <c r="C6" s="7" t="s">
        <v>14</v>
      </c>
      <c r="D6" s="8">
        <f>28+3</f>
        <v>31</v>
      </c>
      <c r="E6" s="9">
        <f>9303149.52+1737648.04</f>
        <v>11040797.559999999</v>
      </c>
      <c r="F6" s="10">
        <f>E6/E11</f>
        <v>0.76538736815910569</v>
      </c>
      <c r="G6" s="11">
        <v>20</v>
      </c>
      <c r="H6" s="12">
        <f t="shared" ref="H6:H11" si="0">G6/D6</f>
        <v>0.64516129032258063</v>
      </c>
      <c r="I6" s="9">
        <f>4576533.69+463551+521791.43</f>
        <v>5561876.1200000001</v>
      </c>
      <c r="J6" s="13">
        <f>I6/E11</f>
        <v>0.38556904085774935</v>
      </c>
    </row>
    <row r="7" spans="2:10" ht="26.25" thickBot="1" x14ac:dyDescent="0.3">
      <c r="B7" s="26"/>
      <c r="C7" s="7" t="s">
        <v>11</v>
      </c>
      <c r="D7" s="8">
        <v>5</v>
      </c>
      <c r="E7" s="9">
        <v>891513.99</v>
      </c>
      <c r="F7" s="10">
        <f>E7/E11</f>
        <v>6.1802921643563165E-2</v>
      </c>
      <c r="G7" s="11">
        <v>2</v>
      </c>
      <c r="H7" s="12">
        <f t="shared" si="0"/>
        <v>0.4</v>
      </c>
      <c r="I7" s="9">
        <f>705314.95+7260</f>
        <v>712574.95</v>
      </c>
      <c r="J7" s="13">
        <f>I7/E11</f>
        <v>4.9398230755768553E-2</v>
      </c>
    </row>
    <row r="8" spans="2:10" customFormat="1" ht="15.75" thickBot="1" x14ac:dyDescent="0.3">
      <c r="B8" s="26"/>
      <c r="C8" s="7" t="s">
        <v>15</v>
      </c>
      <c r="D8" s="8">
        <v>13</v>
      </c>
      <c r="E8" s="9">
        <v>624940.97</v>
      </c>
      <c r="F8" s="10">
        <f>E8/E11</f>
        <v>4.3323131475213703E-2</v>
      </c>
      <c r="G8" s="11">
        <v>11</v>
      </c>
      <c r="H8" s="12">
        <f t="shared" si="0"/>
        <v>0.84615384615384615</v>
      </c>
      <c r="I8" s="9">
        <v>394619.89</v>
      </c>
      <c r="J8" s="13">
        <f>I8/E11</f>
        <v>2.735645476596673E-2</v>
      </c>
    </row>
    <row r="9" spans="2:10" customFormat="1" ht="26.25" thickBot="1" x14ac:dyDescent="0.3">
      <c r="B9" s="26"/>
      <c r="C9" s="7" t="s">
        <v>16</v>
      </c>
      <c r="D9" s="8">
        <v>9</v>
      </c>
      <c r="E9" s="9">
        <v>346941.89</v>
      </c>
      <c r="F9" s="10">
        <f>E9/E11</f>
        <v>2.4051246175665411E-2</v>
      </c>
      <c r="G9" s="11">
        <v>9</v>
      </c>
      <c r="H9" s="12">
        <f t="shared" si="0"/>
        <v>1</v>
      </c>
      <c r="I9" s="9">
        <v>346941.89</v>
      </c>
      <c r="J9" s="13">
        <f>I9/E11</f>
        <v>2.4051246175665411E-2</v>
      </c>
    </row>
    <row r="10" spans="2:10" customFormat="1" ht="15.75" thickBot="1" x14ac:dyDescent="0.3">
      <c r="B10" s="26"/>
      <c r="C10" s="14" t="s">
        <v>12</v>
      </c>
      <c r="D10" s="8">
        <v>19</v>
      </c>
      <c r="E10" s="9">
        <v>212809.21</v>
      </c>
      <c r="F10" s="10">
        <f>E10/E11</f>
        <v>1.4752691576560204E-2</v>
      </c>
      <c r="G10" s="11">
        <v>15</v>
      </c>
      <c r="H10" s="12">
        <f t="shared" si="0"/>
        <v>0.78947368421052633</v>
      </c>
      <c r="I10" s="9">
        <v>189284.99</v>
      </c>
      <c r="J10" s="13">
        <f>I10/E11</f>
        <v>1.3121908950943817E-2</v>
      </c>
    </row>
    <row r="11" spans="2:10" customFormat="1" ht="48" thickBot="1" x14ac:dyDescent="0.3">
      <c r="B11" s="26"/>
      <c r="C11" s="15" t="s">
        <v>13</v>
      </c>
      <c r="D11" s="16">
        <f>SUM(D5:D10)</f>
        <v>90</v>
      </c>
      <c r="E11" s="17">
        <f>SUM(E5:E10)</f>
        <v>14425110.760000002</v>
      </c>
      <c r="F11" s="19">
        <f>SUM(F5:F10)</f>
        <v>0.99999999999999978</v>
      </c>
      <c r="G11" s="18">
        <f>SUM(G5:G10)</f>
        <v>64</v>
      </c>
      <c r="H11" s="20">
        <f t="shared" si="0"/>
        <v>0.71111111111111114</v>
      </c>
      <c r="I11" s="17">
        <f>SUM(I5:I10)</f>
        <v>7809998.4799999995</v>
      </c>
      <c r="J11" s="21">
        <f>I11/E11</f>
        <v>0.54141688129401921</v>
      </c>
    </row>
    <row r="12" spans="2:10" customFormat="1" x14ac:dyDescent="0.25">
      <c r="B12" s="1"/>
      <c r="C12" s="1"/>
      <c r="D12" s="1"/>
      <c r="E12" s="1"/>
      <c r="F12" s="1"/>
      <c r="G12" s="1"/>
      <c r="H12" s="1"/>
      <c r="I12" s="1"/>
      <c r="J12" s="1"/>
    </row>
  </sheetData>
  <mergeCells count="5">
    <mergeCell ref="B2:C3"/>
    <mergeCell ref="D2:J2"/>
    <mergeCell ref="D3:F3"/>
    <mergeCell ref="G3:J3"/>
    <mergeCell ref="B5:B11"/>
  </mergeCells>
  <pageMargins left="0.70000000000000007" right="0.70000000000000007" top="0.75" bottom="0.75" header="0.30000000000000004" footer="0.3000000000000000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85546875" defaultRowHeight="15" x14ac:dyDescent="0.25"/>
  <cols>
    <col min="1" max="1" width="14.8554687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85546875" defaultRowHeight="15" x14ac:dyDescent="0.25"/>
  <cols>
    <col min="1" max="1" width="14.85546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OgovSystem</dc:creator>
  <cp:lastModifiedBy>Buades Payeras, Mª de los Ángeles</cp:lastModifiedBy>
  <dcterms:created xsi:type="dcterms:W3CDTF">2025-03-24T13:28:05Z</dcterms:created>
  <dcterms:modified xsi:type="dcterms:W3CDTF">2025-09-29T10:07:11Z</dcterms:modified>
</cp:coreProperties>
</file>